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4" yWindow="4536" windowWidth="11448" windowHeight="4560" activeTab="0"/>
  </bookViews>
  <sheets>
    <sheet name="3" sheetId="1" r:id="rId1"/>
  </sheets>
  <definedNames>
    <definedName name="_xlnm.Print_Area" localSheetId="0">'3'!$A$1:$Q$27</definedName>
  </definedNames>
  <calcPr fullCalcOnLoad="1"/>
</workbook>
</file>

<file path=xl/sharedStrings.xml><?xml version="1.0" encoding="utf-8"?>
<sst xmlns="http://schemas.openxmlformats.org/spreadsheetml/2006/main" count="97" uniqueCount="73">
  <si>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</si>
  <si>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</si>
  <si>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</si>
  <si>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</si>
  <si>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</si>
  <si>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</si>
  <si>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</si>
  <si>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</si>
  <si>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</si>
  <si>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</si>
  <si>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kredyty
i pożyczki</t>
  </si>
  <si>
    <t>środki pochodzące z innych  źr.*</t>
  </si>
  <si>
    <t>środki wymienione
w art. 5 ust. 1 pkt 2 i 3 u.f.p.</t>
  </si>
  <si>
    <t>6050</t>
  </si>
  <si>
    <t>Ogółem</t>
  </si>
  <si>
    <t>x</t>
  </si>
  <si>
    <t>*Dotacje i środki z budżetu państwa</t>
  </si>
  <si>
    <t>Planowane wydatki inwestycyjne wieloletnie przewidziane do realizacji w 2013 r.</t>
  </si>
  <si>
    <t>środki własne j.s.t.</t>
  </si>
  <si>
    <t>854</t>
  </si>
  <si>
    <t>okres realizacji w latach</t>
  </si>
  <si>
    <t>Starostwo Powiatowe w Węgorzewie</t>
  </si>
  <si>
    <t>7.</t>
  </si>
  <si>
    <t>12.</t>
  </si>
  <si>
    <t>750</t>
  </si>
  <si>
    <t>75020</t>
  </si>
  <si>
    <t>801</t>
  </si>
  <si>
    <t>6060</t>
  </si>
  <si>
    <t>80130</t>
  </si>
  <si>
    <t>Starostwo Powiatowe w Węgorzewie/Zespół Szkół Zawodowych w Węgorzewie</t>
  </si>
  <si>
    <t>85403</t>
  </si>
  <si>
    <t>Starostwo Powiatowe w Węgorzewie/Specjalny Ośrodek Szkolno Wychowawczy</t>
  </si>
  <si>
    <t>1.</t>
  </si>
  <si>
    <t>2.</t>
  </si>
  <si>
    <t>3.</t>
  </si>
  <si>
    <t>4.</t>
  </si>
  <si>
    <t>5.</t>
  </si>
  <si>
    <t>6.</t>
  </si>
  <si>
    <t>6057  6059</t>
  </si>
  <si>
    <t>2017-2019</t>
  </si>
  <si>
    <t>Dostosowanie internatów Specjalnego Ośrodka Szkolno - Wychowawczego do potrzeb osób niepełnosprawnych oraz poprawa bezpieczeństwa obiektów</t>
  </si>
  <si>
    <t>8.</t>
  </si>
  <si>
    <t>9.</t>
  </si>
  <si>
    <t>10.</t>
  </si>
  <si>
    <t>Zakup nowego serwera sieciowego z niezbędnym wyposażeniem i oprogramowaniem</t>
  </si>
  <si>
    <t>11.</t>
  </si>
  <si>
    <t>Starostwo Powiatowe w Węgorzewie/Zespół Szkół Ogólnokształcących w Węgorzewie</t>
  </si>
  <si>
    <t>13.</t>
  </si>
  <si>
    <t>Zakup systemu transmisji obrad sesji Rady Powiatu w Węgorzewie  oraz sporządzenia i utrwalenia imiennego wykazu głosowań radnych</t>
  </si>
  <si>
    <t>2019</t>
  </si>
  <si>
    <t>System monitoringu wizyjnego Starostwa Powiatowego w Węgorzewie</t>
  </si>
  <si>
    <t xml:space="preserve">Przebudowa drogi powiatowej nr 1750N w Powiecie Węgorzewskim - Etap II, odcinek I  </t>
  </si>
  <si>
    <t>Przebudowa drogi powiatowej nr 1598N na odcinku od miejscowości Brzozowo do miejscowości Prynowo</t>
  </si>
  <si>
    <t xml:space="preserve">Przebudowa drogi powiatowej nr 1750N w Powiecie Węgorzewskim w ramach Funduszu Dróg Samorządowych </t>
  </si>
  <si>
    <t>2018-2019</t>
  </si>
  <si>
    <t>rok budżetowy 2019 (8+9+10+11)</t>
  </si>
  <si>
    <t>Limity wydatków na przedsięwzięcia majątkowe w zakresie realizacji inwestycji w 2019 roku</t>
  </si>
  <si>
    <t>2020 r.</t>
  </si>
  <si>
    <t>2021 r.                i lata następne</t>
  </si>
  <si>
    <t>"Czyste powietrze bez granic" - Termomodernizacja budynku sali gimnastycznej w ZSO  w Węgorzewie</t>
  </si>
  <si>
    <t>2019-2020</t>
  </si>
  <si>
    <t>Rozbudowa bazy budynkowej w Zespole Szkół Zawodowych w Węgorzewie - Etap II - budowa sali gimnastycznej</t>
  </si>
  <si>
    <t>6067   6069</t>
  </si>
  <si>
    <t>Zakup sprzętu w ramach projektu zintegrowanej informacji  geoedzyjnej i kartograficznej</t>
  </si>
  <si>
    <t>Zespół Szkół Ogólnokształcacych w Węgorzewie</t>
  </si>
  <si>
    <t>Zakup kserokopiarki</t>
  </si>
  <si>
    <t>80102</t>
  </si>
  <si>
    <t>Dokumentacja techniczna - remont kotłowni CO</t>
  </si>
  <si>
    <t>Specjalny Ośrodek Szkolno Wychowawczy w Węgorzewie</t>
  </si>
  <si>
    <t>14.</t>
  </si>
  <si>
    <t xml:space="preserve">Załącznik Nr 3 do                                             Uchwały Nr /2018                                              Rady Powiatu w Węgorzewie                                            z dnia </t>
  </si>
  <si>
    <t>Termomodernizacja budynku Starostwa Powiatowego w Węgorzewie</t>
  </si>
  <si>
    <t>Zakup, dostawa i montaż regałów przesuwnych do archiwum zakładowego Starostwa Powiatowego w Węgorzewie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</si>
</sst>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3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6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i/>
      <sz val="10"/>
      <name val="Arial CE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color indexed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rgb="FFFF000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>
      <alignment horizontal="left" vertical="center"/>
      <protection/>
    </xf>
    <xf numFmtId="0" fontId="30" fillId="0" borderId="0">
      <alignment horizontal="right" vertical="center"/>
      <protection/>
    </xf>
    <xf numFmtId="0" fontId="31" fillId="0" borderId="0">
      <alignment horizontal="center" vertical="center"/>
      <protection/>
    </xf>
    <xf numFmtId="0" fontId="28" fillId="0" borderId="0">
      <alignment horizontal="left" vertical="center"/>
      <protection/>
    </xf>
    <xf numFmtId="0" fontId="28" fillId="0" borderId="0">
      <alignment horizontal="right" vertical="center"/>
      <protection/>
    </xf>
    <xf numFmtId="0" fontId="28" fillId="0" borderId="0">
      <alignment horizontal="center" vertical="center"/>
      <protection/>
    </xf>
    <xf numFmtId="0" fontId="32" fillId="0" borderId="0">
      <alignment horizontal="left" vertical="top"/>
      <protection/>
    </xf>
    <xf numFmtId="0" fontId="31" fillId="0" borderId="0">
      <alignment horizontal="left" vertical="center"/>
      <protection/>
    </xf>
    <xf numFmtId="0" fontId="31" fillId="0" borderId="0">
      <alignment horizontal="right" vertical="center"/>
      <protection/>
    </xf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4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7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53" applyFont="1" applyBorder="1" applyAlignment="1">
      <alignment vertical="center" wrapText="1"/>
      <protection/>
    </xf>
    <xf numFmtId="49" fontId="0" fillId="0" borderId="10" xfId="53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53" applyNumberFormat="1" applyFont="1" applyBorder="1" applyAlignment="1">
      <alignment vertical="center"/>
      <protection/>
    </xf>
    <xf numFmtId="4" fontId="0" fillId="0" borderId="10" xfId="53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4" fontId="35" fillId="0" borderId="10" xfId="0" applyNumberFormat="1" applyFont="1" applyBorder="1" applyAlignment="1">
      <alignment vertical="center"/>
    </xf>
    <xf numFmtId="4" fontId="35" fillId="0" borderId="10" xfId="53" applyNumberFormat="1" applyFont="1" applyBorder="1" applyAlignment="1">
      <alignment vertical="center"/>
      <protection/>
    </xf>
    <xf numFmtId="4" fontId="35" fillId="0" borderId="10" xfId="53" applyNumberFormat="1" applyFont="1" applyBorder="1" applyAlignment="1">
      <alignment vertical="center" wrapText="1"/>
      <protection/>
    </xf>
    <xf numFmtId="4" fontId="35" fillId="0" borderId="10" xfId="53" applyNumberFormat="1" applyFont="1" applyFill="1" applyBorder="1" applyAlignment="1">
      <alignment vertical="center"/>
      <protection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6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4" fontId="0" fillId="0" borderId="10" xfId="53" applyNumberFormat="1" applyFont="1" applyBorder="1" applyAlignment="1">
      <alignment vertical="center"/>
      <protection/>
    </xf>
    <xf numFmtId="4" fontId="0" fillId="0" borderId="10" xfId="53" applyNumberFormat="1" applyFont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11" xfId="53" applyFont="1" applyFill="1" applyBorder="1" applyAlignment="1">
      <alignment horizontal="left" vertical="center" wrapText="1"/>
      <protection/>
    </xf>
    <xf numFmtId="4" fontId="0" fillId="0" borderId="11" xfId="53" applyNumberFormat="1" applyFont="1" applyBorder="1" applyAlignment="1">
      <alignment vertical="center"/>
      <protection/>
    </xf>
    <xf numFmtId="4" fontId="0" fillId="0" borderId="12" xfId="53" applyNumberFormat="1" applyFont="1" applyBorder="1" applyAlignment="1">
      <alignment vertical="center"/>
      <protection/>
    </xf>
    <xf numFmtId="4" fontId="0" fillId="0" borderId="11" xfId="0" applyNumberFormat="1" applyBorder="1" applyAlignment="1">
      <alignment vertical="center" wrapText="1"/>
    </xf>
    <xf numFmtId="0" fontId="0" fillId="0" borderId="11" xfId="0" applyFont="1" applyBorder="1" applyAlignment="1">
      <alignment wrapText="1"/>
    </xf>
    <xf numFmtId="4" fontId="0" fillId="0" borderId="11" xfId="53" applyNumberFormat="1" applyFont="1" applyBorder="1" applyAlignment="1">
      <alignment vertical="center" wrapText="1"/>
      <protection/>
    </xf>
    <xf numFmtId="0" fontId="34" fillId="0" borderId="11" xfId="63" applyFont="1" applyBorder="1" applyAlignment="1">
      <alignment horizontal="center" vertical="center" wrapText="1"/>
      <protection/>
    </xf>
    <xf numFmtId="0" fontId="34" fillId="0" borderId="11" xfId="61" applyFont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3" xfId="53" applyNumberFormat="1" applyFont="1" applyBorder="1" applyAlignment="1">
      <alignment vertical="center"/>
      <protection/>
    </xf>
    <xf numFmtId="49" fontId="0" fillId="0" borderId="11" xfId="53" applyNumberFormat="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4" fontId="0" fillId="0" borderId="11" xfId="53" applyNumberFormat="1" applyFont="1" applyFill="1" applyBorder="1" applyAlignment="1">
      <alignment vertical="center"/>
      <protection/>
    </xf>
    <xf numFmtId="49" fontId="0" fillId="0" borderId="10" xfId="53" applyNumberFormat="1" applyFont="1" applyBorder="1" applyAlignment="1">
      <alignment horizontal="center" vertical="center"/>
      <protection/>
    </xf>
    <xf numFmtId="0" fontId="0" fillId="0" borderId="10" xfId="54" applyFont="1" applyFill="1" applyBorder="1" applyAlignment="1">
      <alignment horizontal="left" vertical="center" wrapText="1"/>
      <protection/>
    </xf>
    <xf numFmtId="4" fontId="0" fillId="0" borderId="0" xfId="0" applyNumberFormat="1" applyAlignment="1">
      <alignment vertical="center"/>
    </xf>
    <xf numFmtId="0" fontId="34" fillId="0" borderId="15" xfId="61" applyFont="1" applyBorder="1" applyAlignment="1">
      <alignment horizontal="center" vertical="center" wrapText="1"/>
      <protection/>
    </xf>
    <xf numFmtId="49" fontId="0" fillId="0" borderId="16" xfId="54" applyNumberFormat="1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4" fontId="0" fillId="0" borderId="18" xfId="0" applyNumberFormat="1" applyFont="1" applyBorder="1" applyAlignment="1">
      <alignment vertical="center"/>
    </xf>
    <xf numFmtId="4" fontId="0" fillId="0" borderId="18" xfId="0" applyNumberFormat="1" applyFont="1" applyFill="1" applyBorder="1" applyAlignment="1">
      <alignment vertical="center"/>
    </xf>
    <xf numFmtId="4" fontId="0" fillId="0" borderId="17" xfId="53" applyNumberFormat="1" applyFont="1" applyBorder="1" applyAlignment="1">
      <alignment vertical="center"/>
      <protection/>
    </xf>
    <xf numFmtId="4" fontId="0" fillId="0" borderId="19" xfId="53" applyNumberFormat="1" applyFont="1" applyBorder="1" applyAlignment="1">
      <alignment vertical="center"/>
      <protection/>
    </xf>
    <xf numFmtId="4" fontId="0" fillId="0" borderId="17" xfId="53" applyNumberFormat="1" applyFont="1" applyBorder="1" applyAlignment="1">
      <alignment vertical="center" wrapText="1"/>
      <protection/>
    </xf>
    <xf numFmtId="4" fontId="35" fillId="0" borderId="18" xfId="0" applyNumberFormat="1" applyFont="1" applyBorder="1" applyAlignment="1">
      <alignment vertical="center"/>
    </xf>
    <xf numFmtId="49" fontId="0" fillId="0" borderId="10" xfId="54" applyNumberFormat="1" applyFont="1" applyBorder="1" applyAlignment="1">
      <alignment horizontal="center" vertical="center" wrapText="1"/>
      <protection/>
    </xf>
    <xf numFmtId="0" fontId="33" fillId="0" borderId="10" xfId="52" applyFont="1" applyBorder="1" applyAlignment="1">
      <alignment horizontal="left" wrapText="1"/>
      <protection/>
    </xf>
    <xf numFmtId="49" fontId="0" fillId="0" borderId="10" xfId="54" applyNumberFormat="1" applyFont="1" applyBorder="1" applyAlignment="1">
      <alignment horizontal="center" vertical="center"/>
      <protection/>
    </xf>
    <xf numFmtId="0" fontId="20" fillId="0" borderId="0" xfId="0" applyFont="1" applyAlignment="1">
      <alignment wrapText="1"/>
    </xf>
    <xf numFmtId="0" fontId="23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2013 Inwestycyjne" xfId="53"/>
    <cellStyle name="Normalny_2013 Inwestycyjne 2" xfId="54"/>
    <cellStyle name="Obliczenia" xfId="55"/>
    <cellStyle name="Followed Hyperlink" xfId="56"/>
    <cellStyle name="Percent" xfId="57"/>
    <cellStyle name="S0" xfId="58"/>
    <cellStyle name="S1" xfId="59"/>
    <cellStyle name="S2" xfId="60"/>
    <cellStyle name="S3" xfId="61"/>
    <cellStyle name="S4" xfId="62"/>
    <cellStyle name="S5" xfId="63"/>
    <cellStyle name="S6" xfId="64"/>
    <cellStyle name="S7" xfId="65"/>
    <cellStyle name="S8" xfId="66"/>
    <cellStyle name="Suma" xfId="67"/>
    <cellStyle name="Tekst objaśnienia" xfId="68"/>
    <cellStyle name="Tekst ostrzeżenia" xfId="69"/>
    <cellStyle name="Tytuł" xfId="70"/>
    <cellStyle name="Uwaga" xfId="71"/>
    <cellStyle name="Uwaga 2" xfId="72"/>
    <cellStyle name="Currency" xfId="73"/>
    <cellStyle name="Currency [0]" xfId="74"/>
    <cellStyle name="Złe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PageLayoutView="0" workbookViewId="0" topLeftCell="A7">
      <selection activeCell="N13" sqref="N13"/>
    </sheetView>
  </sheetViews>
  <sheetFormatPr defaultColWidth="9.125" defaultRowHeight="12.75"/>
  <cols>
    <col min="1" max="1" width="4.00390625" style="4" customWidth="1"/>
    <col min="2" max="2" width="6.875" style="4" customWidth="1"/>
    <col min="3" max="3" width="7.625" style="4" customWidth="1"/>
    <col min="4" max="4" width="7.625" style="21" customWidth="1"/>
    <col min="5" max="5" width="9.125" style="21" customWidth="1"/>
    <col min="6" max="6" width="36.50390625" style="4" customWidth="1"/>
    <col min="7" max="7" width="13.625" style="4" customWidth="1"/>
    <col min="8" max="8" width="13.625" style="4" hidden="1" customWidth="1"/>
    <col min="9" max="9" width="12.50390625" style="4" customWidth="1"/>
    <col min="10" max="10" width="11.50390625" style="4" customWidth="1"/>
    <col min="11" max="11" width="11.625" style="4" customWidth="1"/>
    <col min="12" max="12" width="2.875" style="4" hidden="1" customWidth="1"/>
    <col min="13" max="13" width="12.375" style="4" customWidth="1"/>
    <col min="14" max="14" width="13.50390625" style="4" customWidth="1"/>
    <col min="15" max="15" width="12.50390625" style="4" customWidth="1"/>
    <col min="16" max="16" width="13.375" style="4" customWidth="1"/>
    <col min="17" max="17" width="16.625" style="4" customWidth="1"/>
    <col min="18" max="16384" width="9.125" style="4" customWidth="1"/>
  </cols>
  <sheetData>
    <row r="1" spans="1:17" ht="48.75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86" t="s">
        <v>70</v>
      </c>
      <c r="N1" s="86"/>
      <c r="O1" s="3"/>
      <c r="Q1" s="1"/>
    </row>
    <row r="2" spans="1:17" ht="17.25">
      <c r="A2" s="92" t="s">
        <v>56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17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0</v>
      </c>
    </row>
    <row r="4" spans="1:17" s="7" customFormat="1" ht="12.75">
      <c r="A4" s="93" t="s">
        <v>1</v>
      </c>
      <c r="B4" s="93" t="s">
        <v>2</v>
      </c>
      <c r="C4" s="93" t="s">
        <v>3</v>
      </c>
      <c r="D4" s="89" t="s">
        <v>4</v>
      </c>
      <c r="E4" s="89" t="s">
        <v>20</v>
      </c>
      <c r="F4" s="89" t="s">
        <v>5</v>
      </c>
      <c r="G4" s="88" t="s">
        <v>6</v>
      </c>
      <c r="H4" s="87" t="s">
        <v>17</v>
      </c>
      <c r="I4" s="89" t="s">
        <v>7</v>
      </c>
      <c r="J4" s="89"/>
      <c r="K4" s="89"/>
      <c r="L4" s="89"/>
      <c r="M4" s="89"/>
      <c r="N4" s="89"/>
      <c r="O4" s="89"/>
      <c r="P4" s="89"/>
      <c r="Q4" s="89" t="s">
        <v>8</v>
      </c>
    </row>
    <row r="5" spans="1:17" s="7" customFormat="1" ht="12.75">
      <c r="A5" s="93"/>
      <c r="B5" s="93"/>
      <c r="C5" s="93"/>
      <c r="D5" s="89"/>
      <c r="E5" s="89"/>
      <c r="F5" s="89"/>
      <c r="G5" s="88"/>
      <c r="H5" s="87"/>
      <c r="I5" s="89" t="s">
        <v>55</v>
      </c>
      <c r="J5" s="89" t="s">
        <v>9</v>
      </c>
      <c r="K5" s="89"/>
      <c r="L5" s="89"/>
      <c r="M5" s="89"/>
      <c r="N5" s="89"/>
      <c r="O5" s="89" t="s">
        <v>57</v>
      </c>
      <c r="P5" s="89" t="s">
        <v>58</v>
      </c>
      <c r="Q5" s="89"/>
    </row>
    <row r="6" spans="1:17" s="7" customFormat="1" ht="12.75">
      <c r="A6" s="93"/>
      <c r="B6" s="93"/>
      <c r="C6" s="93"/>
      <c r="D6" s="89"/>
      <c r="E6" s="89"/>
      <c r="F6" s="89"/>
      <c r="G6" s="88"/>
      <c r="H6" s="87"/>
      <c r="I6" s="89"/>
      <c r="J6" s="89" t="s">
        <v>18</v>
      </c>
      <c r="K6" s="89" t="s">
        <v>10</v>
      </c>
      <c r="L6" s="89" t="s">
        <v>11</v>
      </c>
      <c r="M6" s="89"/>
      <c r="N6" s="89" t="s">
        <v>12</v>
      </c>
      <c r="O6" s="89"/>
      <c r="P6" s="89"/>
      <c r="Q6" s="89"/>
    </row>
    <row r="7" spans="1:17" s="7" customFormat="1" ht="12.75">
      <c r="A7" s="93"/>
      <c r="B7" s="93"/>
      <c r="C7" s="93"/>
      <c r="D7" s="89"/>
      <c r="E7" s="89"/>
      <c r="F7" s="89"/>
      <c r="G7" s="88"/>
      <c r="H7" s="87"/>
      <c r="I7" s="89"/>
      <c r="J7" s="89"/>
      <c r="K7" s="89"/>
      <c r="L7" s="89"/>
      <c r="M7" s="89"/>
      <c r="N7" s="89"/>
      <c r="O7" s="89"/>
      <c r="P7" s="89"/>
      <c r="Q7" s="89"/>
    </row>
    <row r="8" spans="1:17" s="7" customFormat="1" ht="12.75">
      <c r="A8" s="93"/>
      <c r="B8" s="93"/>
      <c r="C8" s="93"/>
      <c r="D8" s="89"/>
      <c r="E8" s="89"/>
      <c r="F8" s="89"/>
      <c r="G8" s="88"/>
      <c r="H8" s="87"/>
      <c r="I8" s="89"/>
      <c r="J8" s="89"/>
      <c r="K8" s="89"/>
      <c r="L8" s="89"/>
      <c r="M8" s="89"/>
      <c r="N8" s="89"/>
      <c r="O8" s="89"/>
      <c r="P8" s="89"/>
      <c r="Q8" s="89"/>
    </row>
    <row r="9" spans="1:17" ht="12.75">
      <c r="A9" s="8">
        <v>1</v>
      </c>
      <c r="B9" s="8">
        <v>2</v>
      </c>
      <c r="C9" s="8">
        <v>3</v>
      </c>
      <c r="D9" s="9">
        <v>4</v>
      </c>
      <c r="E9" s="9">
        <v>5</v>
      </c>
      <c r="F9" s="8">
        <v>5</v>
      </c>
      <c r="G9" s="8">
        <v>6</v>
      </c>
      <c r="H9" s="8">
        <v>6</v>
      </c>
      <c r="I9" s="8">
        <v>7</v>
      </c>
      <c r="J9" s="8">
        <v>8</v>
      </c>
      <c r="K9" s="8">
        <v>9</v>
      </c>
      <c r="L9" s="8"/>
      <c r="M9" s="8">
        <v>10</v>
      </c>
      <c r="N9" s="8">
        <v>11</v>
      </c>
      <c r="O9" s="8">
        <v>12</v>
      </c>
      <c r="P9" s="8">
        <v>13</v>
      </c>
      <c r="Q9" s="8">
        <v>12</v>
      </c>
    </row>
    <row r="10" spans="1:17" ht="39">
      <c r="A10" s="31" t="s">
        <v>32</v>
      </c>
      <c r="B10" s="60">
        <v>600</v>
      </c>
      <c r="C10" s="60">
        <v>60014</v>
      </c>
      <c r="D10" s="61">
        <v>6050</v>
      </c>
      <c r="E10" s="62">
        <v>2019</v>
      </c>
      <c r="F10" s="54" t="s">
        <v>51</v>
      </c>
      <c r="G10" s="43">
        <f>I10+O10+P10+H10</f>
        <v>1257154.98</v>
      </c>
      <c r="H10" s="43"/>
      <c r="I10" s="44">
        <f aca="true" t="shared" si="0" ref="I10:I24">N10+M10+K10+J10</f>
        <v>1257154.98</v>
      </c>
      <c r="J10" s="55">
        <f>628577.98</f>
        <v>628577.98</v>
      </c>
      <c r="K10" s="55"/>
      <c r="L10" s="56"/>
      <c r="M10" s="57">
        <f>628577</f>
        <v>628577</v>
      </c>
      <c r="N10" s="38"/>
      <c r="O10" s="38"/>
      <c r="P10" s="38"/>
      <c r="Q10" s="27" t="s">
        <v>21</v>
      </c>
    </row>
    <row r="11" spans="1:17" ht="39">
      <c r="A11" s="31" t="s">
        <v>33</v>
      </c>
      <c r="B11" s="63">
        <v>600</v>
      </c>
      <c r="C11" s="63">
        <v>60014</v>
      </c>
      <c r="D11" s="63" t="s">
        <v>38</v>
      </c>
      <c r="E11" s="63">
        <v>2019</v>
      </c>
      <c r="F11" s="58" t="s">
        <v>52</v>
      </c>
      <c r="G11" s="43">
        <f>I11+O11+P11+H11</f>
        <v>1510000</v>
      </c>
      <c r="H11" s="43"/>
      <c r="I11" s="44">
        <f t="shared" si="0"/>
        <v>1510000</v>
      </c>
      <c r="J11" s="55">
        <v>555550</v>
      </c>
      <c r="K11" s="55"/>
      <c r="L11" s="56"/>
      <c r="M11" s="59"/>
      <c r="N11" s="55">
        <v>954450</v>
      </c>
      <c r="O11" s="38"/>
      <c r="P11" s="38"/>
      <c r="Q11" s="27" t="s">
        <v>21</v>
      </c>
    </row>
    <row r="12" spans="1:17" ht="39">
      <c r="A12" s="31" t="s">
        <v>34</v>
      </c>
      <c r="B12" s="64">
        <v>600</v>
      </c>
      <c r="C12" s="64">
        <v>60014</v>
      </c>
      <c r="D12" s="61">
        <v>6050</v>
      </c>
      <c r="E12" s="63">
        <v>2019</v>
      </c>
      <c r="F12" s="54" t="s">
        <v>53</v>
      </c>
      <c r="G12" s="43">
        <f>I12+O12+P12+H12</f>
        <v>2775000</v>
      </c>
      <c r="H12" s="43"/>
      <c r="I12" s="44">
        <f t="shared" si="0"/>
        <v>2775000</v>
      </c>
      <c r="J12" s="55">
        <v>567000</v>
      </c>
      <c r="K12" s="55"/>
      <c r="L12" s="56"/>
      <c r="M12" s="59">
        <v>2208000</v>
      </c>
      <c r="N12" s="40"/>
      <c r="O12" s="38"/>
      <c r="P12" s="38"/>
      <c r="Q12" s="27" t="s">
        <v>21</v>
      </c>
    </row>
    <row r="13" spans="1:17" ht="39">
      <c r="A13" s="31" t="s">
        <v>35</v>
      </c>
      <c r="B13" s="48">
        <v>710</v>
      </c>
      <c r="C13" s="48">
        <v>71012</v>
      </c>
      <c r="D13" s="49" t="s">
        <v>62</v>
      </c>
      <c r="E13" s="48">
        <v>2019</v>
      </c>
      <c r="F13" s="71" t="s">
        <v>63</v>
      </c>
      <c r="G13" s="43">
        <f>I13+O13+P13+H13</f>
        <v>120000</v>
      </c>
      <c r="H13" s="43"/>
      <c r="I13" s="44">
        <f t="shared" si="0"/>
        <v>120000</v>
      </c>
      <c r="J13" s="32">
        <f>18000</f>
        <v>18000</v>
      </c>
      <c r="K13" s="32"/>
      <c r="L13" s="32"/>
      <c r="M13" s="33"/>
      <c r="N13" s="33">
        <v>102000</v>
      </c>
      <c r="O13" s="38"/>
      <c r="P13" s="38"/>
      <c r="Q13" s="27" t="s">
        <v>21</v>
      </c>
    </row>
    <row r="14" spans="1:17" s="53" customFormat="1" ht="39">
      <c r="A14" s="31" t="s">
        <v>36</v>
      </c>
      <c r="B14" s="48">
        <v>750</v>
      </c>
      <c r="C14" s="48">
        <v>75020</v>
      </c>
      <c r="D14" s="49">
        <v>6060</v>
      </c>
      <c r="E14" s="48">
        <v>2019</v>
      </c>
      <c r="F14" s="50" t="s">
        <v>72</v>
      </c>
      <c r="G14" s="43">
        <f>I14+O14+P14+H14</f>
        <v>22000</v>
      </c>
      <c r="H14" s="43"/>
      <c r="I14" s="44">
        <f t="shared" si="0"/>
        <v>22000</v>
      </c>
      <c r="J14" s="51">
        <v>22000</v>
      </c>
      <c r="K14" s="51"/>
      <c r="L14" s="51"/>
      <c r="M14" s="52"/>
      <c r="N14" s="52"/>
      <c r="O14" s="43"/>
      <c r="P14" s="43"/>
      <c r="Q14" s="27" t="s">
        <v>21</v>
      </c>
    </row>
    <row r="15" spans="1:17" s="1" customFormat="1" ht="26.25">
      <c r="A15" s="31" t="s">
        <v>37</v>
      </c>
      <c r="B15" s="63">
        <v>750</v>
      </c>
      <c r="C15" s="63">
        <v>75020</v>
      </c>
      <c r="D15" s="61" t="s">
        <v>38</v>
      </c>
      <c r="E15" s="63" t="s">
        <v>54</v>
      </c>
      <c r="F15" s="58" t="s">
        <v>71</v>
      </c>
      <c r="G15" s="43">
        <f>I15+O15+P15+H15+80000</f>
        <v>362061.78</v>
      </c>
      <c r="H15" s="43"/>
      <c r="I15" s="44">
        <f t="shared" si="0"/>
        <v>282061.78</v>
      </c>
      <c r="J15" s="55">
        <v>118554.78</v>
      </c>
      <c r="K15" s="55"/>
      <c r="L15" s="65"/>
      <c r="M15" s="59"/>
      <c r="N15" s="55">
        <v>163507</v>
      </c>
      <c r="O15" s="38"/>
      <c r="P15" s="38"/>
      <c r="Q15" s="27" t="s">
        <v>21</v>
      </c>
    </row>
    <row r="16" spans="1:17" ht="39">
      <c r="A16" s="31" t="s">
        <v>22</v>
      </c>
      <c r="B16" s="30" t="s">
        <v>24</v>
      </c>
      <c r="C16" s="30" t="s">
        <v>25</v>
      </c>
      <c r="D16" s="42" t="s">
        <v>27</v>
      </c>
      <c r="E16" s="29" t="s">
        <v>49</v>
      </c>
      <c r="F16" s="37" t="s">
        <v>44</v>
      </c>
      <c r="G16" s="43">
        <f aca="true" t="shared" si="1" ref="G16:G22">I16+O16+P16+H16</f>
        <v>100000</v>
      </c>
      <c r="H16" s="43"/>
      <c r="I16" s="44">
        <f t="shared" si="0"/>
        <v>100000</v>
      </c>
      <c r="J16" s="43">
        <v>100000</v>
      </c>
      <c r="K16" s="45"/>
      <c r="L16" s="45"/>
      <c r="M16" s="46"/>
      <c r="N16" s="43"/>
      <c r="O16" s="44"/>
      <c r="P16" s="44"/>
      <c r="Q16" s="27" t="s">
        <v>21</v>
      </c>
    </row>
    <row r="17" spans="1:17" ht="52.5">
      <c r="A17" s="31" t="s">
        <v>41</v>
      </c>
      <c r="B17" s="30" t="s">
        <v>24</v>
      </c>
      <c r="C17" s="30" t="s">
        <v>25</v>
      </c>
      <c r="D17" s="42" t="s">
        <v>27</v>
      </c>
      <c r="E17" s="29" t="s">
        <v>49</v>
      </c>
      <c r="F17" s="47" t="s">
        <v>48</v>
      </c>
      <c r="G17" s="43">
        <f t="shared" si="1"/>
        <v>50000</v>
      </c>
      <c r="H17" s="43"/>
      <c r="I17" s="44">
        <f t="shared" si="0"/>
        <v>50000</v>
      </c>
      <c r="J17" s="43">
        <f>50000</f>
        <v>50000</v>
      </c>
      <c r="K17" s="45"/>
      <c r="L17" s="45"/>
      <c r="M17" s="46"/>
      <c r="N17" s="43"/>
      <c r="O17" s="44"/>
      <c r="P17" s="44"/>
      <c r="Q17" s="27" t="s">
        <v>21</v>
      </c>
    </row>
    <row r="18" spans="1:17" ht="26.25">
      <c r="A18" s="31" t="s">
        <v>42</v>
      </c>
      <c r="B18" s="30" t="s">
        <v>24</v>
      </c>
      <c r="C18" s="30" t="s">
        <v>25</v>
      </c>
      <c r="D18" s="42" t="s">
        <v>27</v>
      </c>
      <c r="E18" s="29" t="s">
        <v>49</v>
      </c>
      <c r="F18" s="47" t="s">
        <v>50</v>
      </c>
      <c r="G18" s="43">
        <f t="shared" si="1"/>
        <v>22974</v>
      </c>
      <c r="H18" s="43"/>
      <c r="I18" s="44">
        <f t="shared" si="0"/>
        <v>22974</v>
      </c>
      <c r="J18" s="43">
        <f>22974</f>
        <v>22974</v>
      </c>
      <c r="K18" s="45"/>
      <c r="L18" s="45"/>
      <c r="M18" s="46"/>
      <c r="N18" s="43"/>
      <c r="O18" s="44"/>
      <c r="P18" s="44"/>
      <c r="Q18" s="27" t="s">
        <v>21</v>
      </c>
    </row>
    <row r="19" spans="1:17" ht="30">
      <c r="A19" s="31" t="s">
        <v>43</v>
      </c>
      <c r="B19" s="63">
        <v>801</v>
      </c>
      <c r="C19" s="63">
        <v>80120</v>
      </c>
      <c r="D19" s="73">
        <v>6060</v>
      </c>
      <c r="E19" s="29" t="s">
        <v>49</v>
      </c>
      <c r="F19" s="47" t="s">
        <v>65</v>
      </c>
      <c r="G19" s="43">
        <f t="shared" si="1"/>
        <v>15000</v>
      </c>
      <c r="H19" s="43"/>
      <c r="I19" s="44">
        <f t="shared" si="0"/>
        <v>15000</v>
      </c>
      <c r="J19" s="43">
        <v>15000</v>
      </c>
      <c r="K19" s="45"/>
      <c r="L19" s="45"/>
      <c r="M19" s="46"/>
      <c r="N19" s="43"/>
      <c r="O19" s="44"/>
      <c r="P19" s="44"/>
      <c r="Q19" s="27" t="s">
        <v>64</v>
      </c>
    </row>
    <row r="20" spans="1:17" ht="30">
      <c r="A20" s="31" t="s">
        <v>45</v>
      </c>
      <c r="B20" s="85" t="s">
        <v>26</v>
      </c>
      <c r="C20" s="85" t="s">
        <v>66</v>
      </c>
      <c r="D20" s="74" t="s">
        <v>13</v>
      </c>
      <c r="E20" s="83" t="s">
        <v>49</v>
      </c>
      <c r="F20" s="84" t="s">
        <v>67</v>
      </c>
      <c r="G20" s="43">
        <f t="shared" si="1"/>
        <v>22500</v>
      </c>
      <c r="H20" s="43"/>
      <c r="I20" s="44">
        <f t="shared" si="0"/>
        <v>22500</v>
      </c>
      <c r="J20" s="43">
        <v>22500</v>
      </c>
      <c r="K20" s="45"/>
      <c r="L20" s="45"/>
      <c r="M20" s="46"/>
      <c r="N20" s="43"/>
      <c r="O20" s="44"/>
      <c r="P20" s="44"/>
      <c r="Q20" s="27" t="s">
        <v>68</v>
      </c>
    </row>
    <row r="21" spans="1:17" s="1" customFormat="1" ht="51">
      <c r="A21" s="31" t="s">
        <v>23</v>
      </c>
      <c r="B21" s="63">
        <v>801</v>
      </c>
      <c r="C21" s="63">
        <v>80120</v>
      </c>
      <c r="D21" s="61" t="s">
        <v>38</v>
      </c>
      <c r="E21" s="75">
        <v>2019</v>
      </c>
      <c r="F21" s="76" t="s">
        <v>59</v>
      </c>
      <c r="G21" s="77">
        <f t="shared" si="1"/>
        <v>1466524.6199999999</v>
      </c>
      <c r="H21" s="77"/>
      <c r="I21" s="78">
        <f>N21+M21+K21+J21</f>
        <v>1466524.6199999999</v>
      </c>
      <c r="J21" s="79">
        <v>172522.68</v>
      </c>
      <c r="K21" s="79"/>
      <c r="L21" s="80"/>
      <c r="M21" s="81"/>
      <c r="N21" s="79">
        <v>1294001.94</v>
      </c>
      <c r="O21" s="82"/>
      <c r="P21" s="38"/>
      <c r="Q21" s="27" t="s">
        <v>46</v>
      </c>
    </row>
    <row r="22" spans="1:17" ht="41.25" thickBot="1">
      <c r="A22" s="31" t="s">
        <v>47</v>
      </c>
      <c r="B22" s="66" t="s">
        <v>26</v>
      </c>
      <c r="C22" s="66" t="s">
        <v>28</v>
      </c>
      <c r="D22" s="61">
        <v>6050</v>
      </c>
      <c r="E22" s="67" t="s">
        <v>60</v>
      </c>
      <c r="F22" s="68" t="s">
        <v>61</v>
      </c>
      <c r="G22" s="43">
        <f t="shared" si="1"/>
        <v>2478094</v>
      </c>
      <c r="H22" s="44"/>
      <c r="I22" s="44">
        <f t="shared" si="0"/>
        <v>1000000</v>
      </c>
      <c r="J22" s="55">
        <v>500000</v>
      </c>
      <c r="K22" s="55"/>
      <c r="L22" s="65"/>
      <c r="M22" s="59">
        <v>500000</v>
      </c>
      <c r="N22" s="55"/>
      <c r="O22" s="69">
        <v>1478094</v>
      </c>
      <c r="P22" s="38"/>
      <c r="Q22" s="27" t="s">
        <v>29</v>
      </c>
    </row>
    <row r="23" spans="1:17" ht="52.5">
      <c r="A23" s="31" t="s">
        <v>69</v>
      </c>
      <c r="B23" s="30" t="s">
        <v>19</v>
      </c>
      <c r="C23" s="70" t="s">
        <v>30</v>
      </c>
      <c r="D23" s="29" t="s">
        <v>13</v>
      </c>
      <c r="E23" s="29" t="s">
        <v>39</v>
      </c>
      <c r="F23" s="50" t="s">
        <v>40</v>
      </c>
      <c r="G23" s="43">
        <f>I23+O23+P23+H23+197921.31-2000+292739.9</f>
        <v>679616.15</v>
      </c>
      <c r="H23" s="44"/>
      <c r="I23" s="44">
        <f t="shared" si="0"/>
        <v>190954.94</v>
      </c>
      <c r="J23" s="55">
        <v>95478.94</v>
      </c>
      <c r="K23" s="55"/>
      <c r="L23" s="65"/>
      <c r="M23" s="59">
        <v>95476</v>
      </c>
      <c r="N23" s="39"/>
      <c r="O23" s="41"/>
      <c r="P23" s="39"/>
      <c r="Q23" s="28" t="s">
        <v>31</v>
      </c>
    </row>
    <row r="24" spans="1:17" ht="12.75" hidden="1">
      <c r="A24" s="31" t="s">
        <v>45</v>
      </c>
      <c r="B24" s="35"/>
      <c r="C24" s="35"/>
      <c r="D24" s="36"/>
      <c r="E24" s="29"/>
      <c r="F24" s="34"/>
      <c r="G24" s="13">
        <f>I24+O24+P24+H24</f>
        <v>0</v>
      </c>
      <c r="H24" s="14"/>
      <c r="I24" s="14">
        <f t="shared" si="0"/>
        <v>0</v>
      </c>
      <c r="J24" s="32"/>
      <c r="K24" s="32"/>
      <c r="L24" s="32"/>
      <c r="M24" s="33"/>
      <c r="N24" s="32"/>
      <c r="O24" s="32"/>
      <c r="P24" s="32"/>
      <c r="Q24" s="28"/>
    </row>
    <row r="25" spans="1:17" ht="12.75" hidden="1">
      <c r="A25" s="31"/>
      <c r="B25" s="35"/>
      <c r="C25" s="35"/>
      <c r="D25" s="36"/>
      <c r="E25" s="29"/>
      <c r="F25" s="34"/>
      <c r="G25" s="13"/>
      <c r="H25" s="14"/>
      <c r="I25" s="14"/>
      <c r="J25" s="32"/>
      <c r="K25" s="32"/>
      <c r="L25" s="32"/>
      <c r="M25" s="33"/>
      <c r="N25" s="32"/>
      <c r="O25" s="32"/>
      <c r="P25" s="32"/>
      <c r="Q25" s="28"/>
    </row>
    <row r="26" spans="1:17" ht="12.75" hidden="1">
      <c r="A26" s="10" t="s">
        <v>23</v>
      </c>
      <c r="B26" s="11"/>
      <c r="C26" s="11"/>
      <c r="D26" s="12"/>
      <c r="E26" s="12"/>
      <c r="F26" s="16"/>
      <c r="G26" s="13">
        <f>I26+O26+P26+H26</f>
        <v>0</v>
      </c>
      <c r="H26" s="13"/>
      <c r="I26" s="14">
        <f>N26+M26+K26+J26</f>
        <v>0</v>
      </c>
      <c r="J26" s="13"/>
      <c r="K26" s="13"/>
      <c r="L26" s="15"/>
      <c r="M26" s="15"/>
      <c r="N26" s="13"/>
      <c r="O26" s="13"/>
      <c r="P26" s="13"/>
      <c r="Q26" s="17"/>
    </row>
    <row r="27" spans="1:17" ht="12.75">
      <c r="A27" s="90" t="s">
        <v>14</v>
      </c>
      <c r="B27" s="90"/>
      <c r="C27" s="90"/>
      <c r="D27" s="90"/>
      <c r="E27" s="90"/>
      <c r="F27" s="90"/>
      <c r="G27" s="19">
        <f>SUM(G10:G26)</f>
        <v>10880925.530000001</v>
      </c>
      <c r="H27" s="19">
        <f>SUM(H10:H26)</f>
        <v>0</v>
      </c>
      <c r="I27" s="19">
        <f>N27+M27+K27+J27</f>
        <v>8834170.32</v>
      </c>
      <c r="J27" s="19">
        <f>SUM(J10:J26)</f>
        <v>2888158.38</v>
      </c>
      <c r="K27" s="19">
        <f>SUM(K10:K26)</f>
        <v>0</v>
      </c>
      <c r="L27" s="19"/>
      <c r="M27" s="19">
        <f>SUM(M10:M26)</f>
        <v>3432053</v>
      </c>
      <c r="N27" s="19">
        <f>SUM(N10:N26)</f>
        <v>2513958.94</v>
      </c>
      <c r="O27" s="19">
        <f>SUM(O10:O26)</f>
        <v>1478094</v>
      </c>
      <c r="P27" s="19">
        <f>SUM(P10:P26)</f>
        <v>0</v>
      </c>
      <c r="Q27" s="20" t="s">
        <v>15</v>
      </c>
    </row>
    <row r="28" spans="1:9" ht="12.75">
      <c r="A28" s="91" t="s">
        <v>16</v>
      </c>
      <c r="B28" s="91"/>
      <c r="C28" s="91"/>
      <c r="D28" s="91"/>
      <c r="E28" s="91"/>
      <c r="F28" s="91"/>
      <c r="G28" s="91"/>
      <c r="H28" s="91"/>
      <c r="I28" s="91"/>
    </row>
    <row r="29" ht="12.75">
      <c r="I29" s="72">
        <v>8834170.32</v>
      </c>
    </row>
    <row r="30" ht="12.75">
      <c r="I30" s="72"/>
    </row>
    <row r="31" spans="6:9" ht="12.75">
      <c r="F31" s="18"/>
      <c r="I31" s="72">
        <f>I29-I27</f>
        <v>0</v>
      </c>
    </row>
    <row r="32" spans="1:8" ht="12.75">
      <c r="A32" s="22"/>
      <c r="F32" s="18"/>
      <c r="G32" s="18"/>
      <c r="H32" s="23"/>
    </row>
    <row r="33" spans="4:17" ht="12.75">
      <c r="D33" s="25"/>
      <c r="E33" s="25"/>
      <c r="F33" s="18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8"/>
    </row>
    <row r="34" spans="1:17" ht="12.75">
      <c r="A34" s="18"/>
      <c r="B34" s="18"/>
      <c r="C34" s="24"/>
      <c r="D34" s="25"/>
      <c r="E34" s="25"/>
      <c r="F34" s="18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8"/>
    </row>
    <row r="35" spans="1:17" ht="12.75">
      <c r="A35" s="18"/>
      <c r="B35" s="18"/>
      <c r="C35" s="24"/>
      <c r="D35" s="26"/>
      <c r="E35" s="2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ht="12.75">
      <c r="A36" s="18"/>
      <c r="B36" s="18"/>
      <c r="C36" s="18"/>
      <c r="D36" s="26"/>
      <c r="E36" s="26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12.75">
      <c r="A37" s="18"/>
      <c r="B37" s="18"/>
      <c r="C37" s="18"/>
      <c r="D37" s="26"/>
      <c r="E37" s="26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12.75">
      <c r="A38" s="18"/>
      <c r="B38" s="18"/>
      <c r="C38" s="18"/>
      <c r="D38" s="26"/>
      <c r="E38" s="26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12.75">
      <c r="A39" s="18"/>
      <c r="B39" s="18"/>
      <c r="C39" s="18"/>
      <c r="D39" s="26"/>
      <c r="E39" s="26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ht="12.75">
      <c r="A40" s="18"/>
      <c r="B40" s="18"/>
      <c r="C40" s="18"/>
      <c r="D40" s="26"/>
      <c r="E40" s="26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12.75">
      <c r="A41" s="18"/>
      <c r="B41" s="18"/>
      <c r="C41" s="18"/>
      <c r="D41" s="26"/>
      <c r="E41" s="26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ht="12.75">
      <c r="A42" s="18"/>
      <c r="B42" s="18"/>
      <c r="C42" s="18"/>
      <c r="D42" s="26"/>
      <c r="E42" s="26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ht="12.75">
      <c r="A43" s="18"/>
      <c r="B43" s="18"/>
      <c r="C43" s="18"/>
      <c r="D43" s="26"/>
      <c r="E43" s="26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3" ht="12.75">
      <c r="A44" s="18"/>
      <c r="B44" s="18"/>
      <c r="C44" s="18"/>
    </row>
  </sheetData>
  <sheetProtection/>
  <mergeCells count="22">
    <mergeCell ref="A28:I28"/>
    <mergeCell ref="A2:Q2"/>
    <mergeCell ref="A4:A8"/>
    <mergeCell ref="B4:B8"/>
    <mergeCell ref="C4:C8"/>
    <mergeCell ref="E4:E8"/>
    <mergeCell ref="I5:I8"/>
    <mergeCell ref="F4:F8"/>
    <mergeCell ref="D4:D8"/>
    <mergeCell ref="P5:P8"/>
    <mergeCell ref="Q4:Q8"/>
    <mergeCell ref="A27:F27"/>
    <mergeCell ref="K6:K8"/>
    <mergeCell ref="I4:P4"/>
    <mergeCell ref="L6:M8"/>
    <mergeCell ref="O5:O8"/>
    <mergeCell ref="M1:N1"/>
    <mergeCell ref="H4:H8"/>
    <mergeCell ref="G4:G8"/>
    <mergeCell ref="J5:N5"/>
    <mergeCell ref="J6:J8"/>
    <mergeCell ref="N6:N8"/>
  </mergeCells>
  <printOptions horizontalCentered="1"/>
  <pageMargins left="0.4" right="0.24" top="0.53" bottom="0.5" header="0.41" footer="0.39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Skarbnik</cp:lastModifiedBy>
  <cp:lastPrinted>2018-11-13T16:42:07Z</cp:lastPrinted>
  <dcterms:created xsi:type="dcterms:W3CDTF">2013-04-16T18:40:50Z</dcterms:created>
  <dcterms:modified xsi:type="dcterms:W3CDTF">2018-11-13T17:18:14Z</dcterms:modified>
  <cp:category/>
  <cp:version/>
  <cp:contentType/>
  <cp:contentStatus/>
</cp:coreProperties>
</file>