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740" activeTab="0"/>
  </bookViews>
  <sheets>
    <sheet name="3" sheetId="1" r:id="rId1"/>
  </sheets>
  <definedNames>
    <definedName name="_xlnm.Print_Area" localSheetId="0">'3'!$A$1:$Q$26</definedName>
  </definedNames>
  <calcPr fullCalcOnLoad="1"/>
</workbook>
</file>

<file path=xl/sharedStrings.xml><?xml version="1.0" encoding="utf-8"?>
<sst xmlns="http://schemas.openxmlformats.org/spreadsheetml/2006/main" count="93" uniqueCount="72">
  <si>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</si>
  <si>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</si>
  <si>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</si>
  <si>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</si>
  <si>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</si>
  <si>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</si>
  <si>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</si>
  <si>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</si>
  <si>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</si>
  <si>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</si>
  <si>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</si>
  <si>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</si>
  <si>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</si>
  <si>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</si>
  <si>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</si>
  <si>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</si>
  <si>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</si>
  <si>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Planowane wydatki inwestycyjne wieloletnie przewidziane do realizacji w 2013 r.</t>
  </si>
  <si>
    <t>środki własne j.s.t.</t>
  </si>
  <si>
    <t>854</t>
  </si>
  <si>
    <t>85403</t>
  </si>
  <si>
    <t>okres realizacji w latach</t>
  </si>
  <si>
    <t>600</t>
  </si>
  <si>
    <t>Starostwo Powiatowe w Węgorzewie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</si>
  <si>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</si>
  <si>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</si>
  <si>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</si>
  <si>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</si>
  <si>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</si>
  <si>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</si>
  <si>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</si>
  <si>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</si>
  <si>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</si>
  <si>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</si>
  <si>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</si>
  <si>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Budowa kompleksu sportowo-rekreacyjnego w Specjalnym Ośrodku Szkolno-Wychowawczym w Węgorzewie</t>
  </si>
  <si>
    <t>6057  6059</t>
  </si>
  <si>
    <t>2013-2014</t>
  </si>
  <si>
    <t xml:space="preserve">2013 -2014 </t>
  </si>
  <si>
    <t>„Wzmocnienie konkurencyjności i atrakcyjności miasta Węgorzewa – Mała Kraina Wielkich Jezior Mazurskich – poprzez poprawę dostępności do przystani portowych oraz bazy i infrastruktury turystycznej” (2013 - 2014)</t>
  </si>
  <si>
    <t>rok budżetowy 2014(8+9+10+11)</t>
  </si>
  <si>
    <t>Limity wydatków na przedsięwzięcia majątkowe w zakresie realizacji inwestycji w 2014 roku</t>
  </si>
  <si>
    <t>2015 r.</t>
  </si>
  <si>
    <t>2016 r.                i lata następne</t>
  </si>
  <si>
    <t xml:space="preserve">2014 </t>
  </si>
  <si>
    <t>60014</t>
  </si>
  <si>
    <t>6057   6059</t>
  </si>
  <si>
    <t>750</t>
  </si>
  <si>
    <t>75020</t>
  </si>
  <si>
    <t>2014</t>
  </si>
  <si>
    <t>Sporządzenie projektu technicznego termomodernizacji ( w tym: instalacja gazowa, audyt energetyczny) budynku Starostwa Powiatowego w Węgorzewie (2014)</t>
  </si>
  <si>
    <t>Remont kanalizacji deszczowej przy budynku Starostwa Powiatowego w Węgorzewie (2014)</t>
  </si>
  <si>
    <t>85417</t>
  </si>
  <si>
    <t>Inwestycja zapewniająca spełnienie wymagań przeciwpożarowych w budynku Szkolnego Schroniska Młodzieżowego</t>
  </si>
  <si>
    <t>Zespół Szkół Ogólnokształcących w Węgorzewie</t>
  </si>
  <si>
    <t>900</t>
  </si>
  <si>
    <t>90019</t>
  </si>
  <si>
    <t>6060</t>
  </si>
  <si>
    <t xml:space="preserve">Zakup samochodu terenowego </t>
  </si>
  <si>
    <t>6.</t>
  </si>
  <si>
    <t>630</t>
  </si>
  <si>
    <t>63095</t>
  </si>
  <si>
    <t>852</t>
  </si>
  <si>
    <t>85295</t>
  </si>
  <si>
    <t>Starostwo Powiatowe w Węgorzewie/Powiatowe Centrum Pomocy Rodzinie w Węgorzewie</t>
  </si>
  <si>
    <t>Sporządzenie projektu technicznego dostosowujacego były budynek Domu Pomocy Społecznej w Węgorzewie do realizacji pozostałych zadań z zakresu pomocy społecznej (2014)</t>
  </si>
  <si>
    <t>853</t>
  </si>
  <si>
    <t>853111</t>
  </si>
  <si>
    <t>6230</t>
  </si>
  <si>
    <t>Dotacja na dofinansowanie zakupu samochodu do przewozu osób niepełnosprawnych - uczestników Warsztatów Terapii Zajęciowej w Olszewie Węgorzewskim</t>
  </si>
  <si>
    <t xml:space="preserve">Zwiększenie bezpieczeństwa, dostępności oraz rozwój infrastruktury turystycznej na terenie Powiatu Węgorzewskiego poprzez remont drogi powiatowej 
nr 1732N na odcinku Pozezdrze –Kuty – etap I  ( 2014) </t>
  </si>
  <si>
    <t>Załącznik Nr 4 do                                             Uchwały Nr XLIX/208/2014                                                Rady Powiatu w Węgorzewie                                            z dnia 27 marca 2014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</si>
</sst>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4" fontId="0" fillId="0" borderId="13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workbookViewId="0" topLeftCell="A1">
      <selection activeCell="A2" sqref="A2:Q2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40" t="s">
        <v>71</v>
      </c>
      <c r="N1" s="40"/>
      <c r="O1" s="3"/>
      <c r="Q1" s="1"/>
    </row>
    <row r="2" spans="1:17" ht="25.5" customHeight="1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55" t="s">
        <v>1</v>
      </c>
      <c r="B4" s="55" t="s">
        <v>2</v>
      </c>
      <c r="C4" s="55" t="s">
        <v>3</v>
      </c>
      <c r="D4" s="41" t="s">
        <v>4</v>
      </c>
      <c r="E4" s="41" t="s">
        <v>21</v>
      </c>
      <c r="F4" s="44" t="s">
        <v>5</v>
      </c>
      <c r="G4" s="52" t="s">
        <v>6</v>
      </c>
      <c r="H4" s="56" t="s">
        <v>17</v>
      </c>
      <c r="I4" s="44" t="s">
        <v>7</v>
      </c>
      <c r="J4" s="44"/>
      <c r="K4" s="44"/>
      <c r="L4" s="44"/>
      <c r="M4" s="44"/>
      <c r="N4" s="44"/>
      <c r="O4" s="44"/>
      <c r="P4" s="44"/>
      <c r="Q4" s="44" t="s">
        <v>8</v>
      </c>
    </row>
    <row r="5" spans="1:17" s="7" customFormat="1" ht="19.5" customHeight="1">
      <c r="A5" s="55"/>
      <c r="B5" s="55"/>
      <c r="C5" s="55"/>
      <c r="D5" s="42"/>
      <c r="E5" s="42"/>
      <c r="F5" s="44"/>
      <c r="G5" s="52"/>
      <c r="H5" s="56"/>
      <c r="I5" s="44" t="s">
        <v>40</v>
      </c>
      <c r="J5" s="44" t="s">
        <v>9</v>
      </c>
      <c r="K5" s="44"/>
      <c r="L5" s="44"/>
      <c r="M5" s="44"/>
      <c r="N5" s="44"/>
      <c r="O5" s="44" t="s">
        <v>42</v>
      </c>
      <c r="P5" s="44" t="s">
        <v>43</v>
      </c>
      <c r="Q5" s="44"/>
    </row>
    <row r="6" spans="1:17" s="7" customFormat="1" ht="29.25" customHeight="1">
      <c r="A6" s="55"/>
      <c r="B6" s="55"/>
      <c r="C6" s="55"/>
      <c r="D6" s="42"/>
      <c r="E6" s="42"/>
      <c r="F6" s="44"/>
      <c r="G6" s="52"/>
      <c r="H6" s="56"/>
      <c r="I6" s="44"/>
      <c r="J6" s="44" t="s">
        <v>18</v>
      </c>
      <c r="K6" s="44" t="s">
        <v>10</v>
      </c>
      <c r="L6" s="46" t="s">
        <v>11</v>
      </c>
      <c r="M6" s="47"/>
      <c r="N6" s="44" t="s">
        <v>12</v>
      </c>
      <c r="O6" s="44"/>
      <c r="P6" s="44"/>
      <c r="Q6" s="44"/>
    </row>
    <row r="7" spans="1:17" s="7" customFormat="1" ht="19.5" customHeight="1">
      <c r="A7" s="55"/>
      <c r="B7" s="55"/>
      <c r="C7" s="55"/>
      <c r="D7" s="42"/>
      <c r="E7" s="42"/>
      <c r="F7" s="44"/>
      <c r="G7" s="52"/>
      <c r="H7" s="56"/>
      <c r="I7" s="44"/>
      <c r="J7" s="44"/>
      <c r="K7" s="44"/>
      <c r="L7" s="48"/>
      <c r="M7" s="49"/>
      <c r="N7" s="44"/>
      <c r="O7" s="44"/>
      <c r="P7" s="44"/>
      <c r="Q7" s="44"/>
    </row>
    <row r="8" spans="1:17" s="7" customFormat="1" ht="19.5" customHeight="1">
      <c r="A8" s="55"/>
      <c r="B8" s="55"/>
      <c r="C8" s="55"/>
      <c r="D8" s="43"/>
      <c r="E8" s="43"/>
      <c r="F8" s="44"/>
      <c r="G8" s="52"/>
      <c r="H8" s="56"/>
      <c r="I8" s="44"/>
      <c r="J8" s="44"/>
      <c r="K8" s="44"/>
      <c r="L8" s="50"/>
      <c r="M8" s="51"/>
      <c r="N8" s="44"/>
      <c r="O8" s="44"/>
      <c r="P8" s="44"/>
      <c r="Q8" s="44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90">
      <c r="A10" s="10" t="s">
        <v>24</v>
      </c>
      <c r="B10" s="11" t="s">
        <v>60</v>
      </c>
      <c r="C10" s="11" t="s">
        <v>61</v>
      </c>
      <c r="D10" s="12" t="s">
        <v>46</v>
      </c>
      <c r="E10" s="32" t="s">
        <v>38</v>
      </c>
      <c r="F10" s="33" t="s">
        <v>39</v>
      </c>
      <c r="G10" s="14">
        <f>I10+O10+P10+H10</f>
        <v>908151.77</v>
      </c>
      <c r="H10" s="14"/>
      <c r="I10" s="15">
        <f aca="true" t="shared" si="0" ref="I10:I18">N10+M10+K10+J10</f>
        <v>908151.77</v>
      </c>
      <c r="J10" s="34">
        <f>140283.61</f>
        <v>140283.61</v>
      </c>
      <c r="K10" s="34">
        <v>0</v>
      </c>
      <c r="L10" s="35"/>
      <c r="M10" s="36">
        <v>140283.6</v>
      </c>
      <c r="N10" s="34">
        <v>627584.56</v>
      </c>
      <c r="O10" s="14"/>
      <c r="P10" s="14"/>
      <c r="Q10" s="21" t="s">
        <v>23</v>
      </c>
    </row>
    <row r="11" spans="1:17" ht="78.75">
      <c r="A11" s="10" t="s">
        <v>25</v>
      </c>
      <c r="B11" s="11" t="s">
        <v>22</v>
      </c>
      <c r="C11" s="11" t="s">
        <v>45</v>
      </c>
      <c r="D11" s="12" t="s">
        <v>13</v>
      </c>
      <c r="E11" s="32" t="s">
        <v>44</v>
      </c>
      <c r="F11" s="33" t="s">
        <v>70</v>
      </c>
      <c r="G11" s="14">
        <f>I11+O11+P11+H11</f>
        <v>831013</v>
      </c>
      <c r="H11" s="14"/>
      <c r="I11" s="15">
        <f t="shared" si="0"/>
        <v>831013</v>
      </c>
      <c r="J11" s="34">
        <f>215507</f>
        <v>215507</v>
      </c>
      <c r="K11" s="34">
        <v>0</v>
      </c>
      <c r="L11" s="35"/>
      <c r="M11" s="36">
        <f>415506+200000</f>
        <v>615506</v>
      </c>
      <c r="N11" s="14"/>
      <c r="O11" s="14"/>
      <c r="P11" s="14"/>
      <c r="Q11" s="21" t="s">
        <v>23</v>
      </c>
    </row>
    <row r="12" spans="1:17" s="1" customFormat="1" ht="67.5">
      <c r="A12" s="10" t="s">
        <v>26</v>
      </c>
      <c r="B12" s="11" t="s">
        <v>47</v>
      </c>
      <c r="C12" s="11" t="s">
        <v>48</v>
      </c>
      <c r="D12" s="12" t="s">
        <v>13</v>
      </c>
      <c r="E12" s="12" t="s">
        <v>49</v>
      </c>
      <c r="F12" s="37" t="s">
        <v>50</v>
      </c>
      <c r="G12" s="14">
        <f>I12+O12+P12+H12</f>
        <v>30000</v>
      </c>
      <c r="H12" s="14"/>
      <c r="I12" s="15">
        <f t="shared" si="0"/>
        <v>30000</v>
      </c>
      <c r="J12" s="34">
        <v>30000</v>
      </c>
      <c r="K12" s="14"/>
      <c r="L12" s="20"/>
      <c r="M12" s="18"/>
      <c r="N12" s="14"/>
      <c r="O12" s="14"/>
      <c r="P12" s="14"/>
      <c r="Q12" s="21" t="s">
        <v>23</v>
      </c>
    </row>
    <row r="13" spans="1:17" s="1" customFormat="1" ht="72">
      <c r="A13" s="10" t="s">
        <v>27</v>
      </c>
      <c r="B13" s="11" t="s">
        <v>62</v>
      </c>
      <c r="C13" s="11" t="s">
        <v>63</v>
      </c>
      <c r="D13" s="12" t="s">
        <v>13</v>
      </c>
      <c r="E13" s="12" t="s">
        <v>49</v>
      </c>
      <c r="F13" s="37" t="s">
        <v>65</v>
      </c>
      <c r="G13" s="14">
        <f>I13+O13+P13+H13</f>
        <v>50000</v>
      </c>
      <c r="H13" s="14"/>
      <c r="I13" s="15">
        <f t="shared" si="0"/>
        <v>50000</v>
      </c>
      <c r="J13" s="34">
        <v>50000</v>
      </c>
      <c r="K13" s="14"/>
      <c r="L13" s="39"/>
      <c r="M13" s="18"/>
      <c r="N13" s="14"/>
      <c r="O13" s="14"/>
      <c r="P13" s="14"/>
      <c r="Q13" s="21" t="s">
        <v>64</v>
      </c>
    </row>
    <row r="14" spans="1:17" s="1" customFormat="1" ht="56.25">
      <c r="A14" s="10" t="s">
        <v>28</v>
      </c>
      <c r="B14" s="11" t="s">
        <v>66</v>
      </c>
      <c r="C14" s="11" t="s">
        <v>67</v>
      </c>
      <c r="D14" s="12" t="s">
        <v>68</v>
      </c>
      <c r="E14" s="12" t="s">
        <v>49</v>
      </c>
      <c r="F14" s="37" t="s">
        <v>69</v>
      </c>
      <c r="G14" s="14">
        <f>I14+O14+P14+H14</f>
        <v>10000</v>
      </c>
      <c r="H14" s="14"/>
      <c r="I14" s="15">
        <f t="shared" si="0"/>
        <v>10000</v>
      </c>
      <c r="J14" s="34">
        <v>10000</v>
      </c>
      <c r="K14" s="14"/>
      <c r="L14" s="39"/>
      <c r="M14" s="18"/>
      <c r="N14" s="14"/>
      <c r="O14" s="14"/>
      <c r="P14" s="14"/>
      <c r="Q14" s="21" t="s">
        <v>23</v>
      </c>
    </row>
    <row r="15" spans="1:17" ht="45">
      <c r="A15" s="10" t="s">
        <v>59</v>
      </c>
      <c r="B15" s="11" t="s">
        <v>19</v>
      </c>
      <c r="C15" s="11" t="s">
        <v>20</v>
      </c>
      <c r="D15" s="12" t="s">
        <v>36</v>
      </c>
      <c r="E15" s="12" t="s">
        <v>37</v>
      </c>
      <c r="F15" s="13" t="s">
        <v>35</v>
      </c>
      <c r="G15" s="14">
        <f>I15+O15+P15+H15+1455033.6+161670.4-192980.67</f>
        <v>2221196</v>
      </c>
      <c r="H15" s="14"/>
      <c r="I15" s="15">
        <f t="shared" si="0"/>
        <v>797472.67</v>
      </c>
      <c r="J15" s="14">
        <f>60649.6+19298.07</f>
        <v>79947.67</v>
      </c>
      <c r="K15" s="16"/>
      <c r="L15" s="17"/>
      <c r="M15" s="18"/>
      <c r="N15" s="14">
        <f>543842.4+173682.6</f>
        <v>717525</v>
      </c>
      <c r="O15" s="15"/>
      <c r="P15" s="15"/>
      <c r="Q15" s="21" t="s">
        <v>23</v>
      </c>
    </row>
    <row r="16" spans="1:17" ht="50.25" customHeight="1">
      <c r="A16" s="10" t="s">
        <v>29</v>
      </c>
      <c r="B16" s="11" t="s">
        <v>19</v>
      </c>
      <c r="C16" s="11" t="s">
        <v>52</v>
      </c>
      <c r="D16" s="12" t="s">
        <v>13</v>
      </c>
      <c r="E16" s="12" t="s">
        <v>49</v>
      </c>
      <c r="F16" s="33" t="s">
        <v>53</v>
      </c>
      <c r="G16" s="14">
        <f aca="true" t="shared" si="1" ref="G16:G24">I16+O16+P16+H16</f>
        <v>58000</v>
      </c>
      <c r="H16" s="15"/>
      <c r="I16" s="15">
        <f t="shared" si="0"/>
        <v>58000</v>
      </c>
      <c r="J16" s="14">
        <v>58000</v>
      </c>
      <c r="K16" s="14"/>
      <c r="L16" s="20"/>
      <c r="M16" s="18"/>
      <c r="N16" s="14"/>
      <c r="O16" s="14"/>
      <c r="P16" s="14"/>
      <c r="Q16" s="38" t="s">
        <v>54</v>
      </c>
    </row>
    <row r="17" spans="1:17" ht="40.5" customHeight="1">
      <c r="A17" s="10" t="s">
        <v>30</v>
      </c>
      <c r="B17" s="11" t="s">
        <v>55</v>
      </c>
      <c r="C17" s="11" t="s">
        <v>56</v>
      </c>
      <c r="D17" s="12" t="s">
        <v>13</v>
      </c>
      <c r="E17" s="12" t="s">
        <v>49</v>
      </c>
      <c r="F17" s="37" t="s">
        <v>51</v>
      </c>
      <c r="G17" s="14">
        <f>I17+O17+P17+H17</f>
        <v>24000</v>
      </c>
      <c r="H17" s="14"/>
      <c r="I17" s="15">
        <f>N17+M17+K17+J17</f>
        <v>24000</v>
      </c>
      <c r="J17" s="34">
        <f>19000+5000</f>
        <v>24000</v>
      </c>
      <c r="K17" s="16"/>
      <c r="L17" s="17"/>
      <c r="M17" s="18"/>
      <c r="N17" s="14"/>
      <c r="O17" s="15"/>
      <c r="P17" s="15"/>
      <c r="Q17" s="21" t="s">
        <v>23</v>
      </c>
    </row>
    <row r="18" spans="1:17" ht="36">
      <c r="A18" s="10" t="s">
        <v>31</v>
      </c>
      <c r="B18" s="11" t="s">
        <v>55</v>
      </c>
      <c r="C18" s="11" t="s">
        <v>56</v>
      </c>
      <c r="D18" s="12" t="s">
        <v>57</v>
      </c>
      <c r="E18" s="12" t="s">
        <v>49</v>
      </c>
      <c r="F18" s="19" t="s">
        <v>58</v>
      </c>
      <c r="G18" s="14">
        <f t="shared" si="1"/>
        <v>33000</v>
      </c>
      <c r="H18" s="15"/>
      <c r="I18" s="15">
        <f t="shared" si="0"/>
        <v>33000</v>
      </c>
      <c r="J18" s="14">
        <v>33000</v>
      </c>
      <c r="K18" s="14"/>
      <c r="L18" s="20"/>
      <c r="M18" s="18"/>
      <c r="N18" s="14"/>
      <c r="O18" s="14"/>
      <c r="P18" s="14"/>
      <c r="Q18" s="21" t="s">
        <v>23</v>
      </c>
    </row>
    <row r="19" spans="1:17" ht="12.75" hidden="1">
      <c r="A19" s="10" t="s">
        <v>29</v>
      </c>
      <c r="B19" s="11"/>
      <c r="C19" s="11"/>
      <c r="D19" s="12"/>
      <c r="E19" s="12"/>
      <c r="F19" s="19"/>
      <c r="G19" s="14">
        <f t="shared" si="1"/>
        <v>0</v>
      </c>
      <c r="H19" s="14"/>
      <c r="I19" s="15">
        <f aca="true" t="shared" si="2" ref="I19:I24">N19+M19+K19+J19</f>
        <v>0</v>
      </c>
      <c r="J19" s="14"/>
      <c r="K19" s="14"/>
      <c r="L19" s="20"/>
      <c r="M19" s="18"/>
      <c r="N19" s="14"/>
      <c r="O19" s="14"/>
      <c r="P19" s="14"/>
      <c r="Q19" s="21"/>
    </row>
    <row r="20" spans="1:17" ht="12.75" hidden="1">
      <c r="A20" s="10" t="s">
        <v>30</v>
      </c>
      <c r="B20" s="11"/>
      <c r="C20" s="11"/>
      <c r="D20" s="12"/>
      <c r="E20" s="12"/>
      <c r="F20" s="19"/>
      <c r="G20" s="14">
        <f t="shared" si="1"/>
        <v>0</v>
      </c>
      <c r="H20" s="14"/>
      <c r="I20" s="15">
        <f t="shared" si="2"/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27" customHeight="1" hidden="1">
      <c r="A21" s="10" t="s">
        <v>31</v>
      </c>
      <c r="B21" s="11"/>
      <c r="C21" s="11"/>
      <c r="D21" s="12"/>
      <c r="E21" s="12"/>
      <c r="F21" s="13"/>
      <c r="G21" s="14">
        <f t="shared" si="1"/>
        <v>0</v>
      </c>
      <c r="H21" s="14"/>
      <c r="I21" s="15">
        <f t="shared" si="2"/>
        <v>0</v>
      </c>
      <c r="J21" s="14"/>
      <c r="K21" s="14"/>
      <c r="L21" s="20"/>
      <c r="M21" s="18"/>
      <c r="N21" s="14"/>
      <c r="O21" s="14"/>
      <c r="P21" s="14"/>
      <c r="Q21" s="21"/>
    </row>
    <row r="22" spans="1:17" ht="75.75" customHeight="1" hidden="1">
      <c r="A22" s="10" t="s">
        <v>32</v>
      </c>
      <c r="B22" s="11"/>
      <c r="C22" s="11"/>
      <c r="D22" s="12"/>
      <c r="E22" s="12"/>
      <c r="F22" s="19"/>
      <c r="G22" s="14">
        <f t="shared" si="1"/>
        <v>0</v>
      </c>
      <c r="H22" s="14"/>
      <c r="I22" s="15">
        <f t="shared" si="2"/>
        <v>0</v>
      </c>
      <c r="J22" s="14"/>
      <c r="K22" s="14"/>
      <c r="L22" s="20"/>
      <c r="M22" s="18"/>
      <c r="N22" s="14"/>
      <c r="O22" s="14"/>
      <c r="P22" s="14"/>
      <c r="Q22" s="21"/>
    </row>
    <row r="23" spans="1:17" ht="32.25" customHeight="1" hidden="1">
      <c r="A23" s="10" t="s">
        <v>33</v>
      </c>
      <c r="B23" s="11"/>
      <c r="C23" s="11"/>
      <c r="D23" s="12"/>
      <c r="E23" s="12"/>
      <c r="F23" s="19"/>
      <c r="G23" s="14">
        <f t="shared" si="1"/>
        <v>0</v>
      </c>
      <c r="H23" s="14"/>
      <c r="I23" s="15">
        <f t="shared" si="2"/>
        <v>0</v>
      </c>
      <c r="J23" s="14"/>
      <c r="K23" s="14"/>
      <c r="L23" s="20"/>
      <c r="M23" s="18"/>
      <c r="N23" s="14"/>
      <c r="O23" s="14"/>
      <c r="P23" s="14"/>
      <c r="Q23" s="21"/>
    </row>
    <row r="24" spans="1:17" ht="12.75" hidden="1">
      <c r="A24" s="10" t="s">
        <v>34</v>
      </c>
      <c r="B24" s="11"/>
      <c r="C24" s="11"/>
      <c r="D24" s="12"/>
      <c r="E24" s="12"/>
      <c r="F24" s="19"/>
      <c r="G24" s="14">
        <f t="shared" si="1"/>
        <v>0</v>
      </c>
      <c r="H24" s="14"/>
      <c r="I24" s="15">
        <f t="shared" si="2"/>
        <v>0</v>
      </c>
      <c r="J24" s="14"/>
      <c r="K24" s="14"/>
      <c r="L24" s="23"/>
      <c r="M24" s="18"/>
      <c r="N24" s="14"/>
      <c r="O24" s="14"/>
      <c r="P24" s="14"/>
      <c r="Q24" s="21"/>
    </row>
    <row r="25" spans="1:17" ht="22.5" customHeight="1">
      <c r="A25" s="45" t="s">
        <v>14</v>
      </c>
      <c r="B25" s="45"/>
      <c r="C25" s="45"/>
      <c r="D25" s="45"/>
      <c r="E25" s="45"/>
      <c r="F25" s="45"/>
      <c r="G25" s="24">
        <f>SUM(G10:G24)</f>
        <v>4165360.77</v>
      </c>
      <c r="H25" s="24">
        <f>SUM(H10:H24)</f>
        <v>0</v>
      </c>
      <c r="I25" s="24">
        <f>N25+M25+K25+J25</f>
        <v>2741637.4400000004</v>
      </c>
      <c r="J25" s="24">
        <f>SUM(J10:J24)</f>
        <v>640738.28</v>
      </c>
      <c r="K25" s="24">
        <f>SUM(K10:K24)</f>
        <v>0</v>
      </c>
      <c r="L25" s="24"/>
      <c r="M25" s="24">
        <f>SUM(M10:M24)</f>
        <v>755789.6</v>
      </c>
      <c r="N25" s="24">
        <f>SUM(N10:N24)</f>
        <v>1345109.56</v>
      </c>
      <c r="O25" s="24">
        <f>SUM(O10:O24)</f>
        <v>0</v>
      </c>
      <c r="P25" s="24">
        <f>SUM(P10:P24)</f>
        <v>0</v>
      </c>
      <c r="Q25" s="25" t="s">
        <v>15</v>
      </c>
    </row>
    <row r="26" spans="1:9" ht="12.75">
      <c r="A26" s="53" t="s">
        <v>16</v>
      </c>
      <c r="B26" s="53"/>
      <c r="C26" s="53"/>
      <c r="D26" s="53"/>
      <c r="E26" s="53"/>
      <c r="F26" s="53"/>
      <c r="G26" s="53"/>
      <c r="H26" s="53"/>
      <c r="I26" s="53"/>
    </row>
    <row r="29" spans="1:6" ht="12.75">
      <c r="A29" s="27"/>
      <c r="F29" s="22"/>
    </row>
    <row r="30" spans="6:8" ht="12.75">
      <c r="F30" s="22"/>
      <c r="G30" s="22"/>
      <c r="H30" s="28"/>
    </row>
    <row r="31" spans="1:17" ht="12.75">
      <c r="A31" s="22"/>
      <c r="B31" s="22"/>
      <c r="C31" s="29"/>
      <c r="D31" s="30"/>
      <c r="E31" s="30"/>
      <c r="F31" s="22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2"/>
    </row>
    <row r="32" spans="1:17" ht="12.75">
      <c r="A32" s="22"/>
      <c r="B32" s="22"/>
      <c r="C32" s="29"/>
      <c r="D32" s="30"/>
      <c r="E32" s="3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2"/>
    </row>
    <row r="33" spans="1:17" ht="12.75">
      <c r="A33" s="22"/>
      <c r="B33" s="22"/>
      <c r="C33" s="22"/>
      <c r="D33" s="31"/>
      <c r="E33" s="3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31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31"/>
      <c r="E35" s="3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1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1"/>
      <c r="E38" s="3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31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22"/>
      <c r="C40" s="22"/>
      <c r="D40" s="31"/>
      <c r="E40" s="3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22"/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</sheetData>
  <mergeCells count="22">
    <mergeCell ref="A26:I26"/>
    <mergeCell ref="A2:Q2"/>
    <mergeCell ref="A4:A8"/>
    <mergeCell ref="B4:B8"/>
    <mergeCell ref="C4:C8"/>
    <mergeCell ref="F4:F8"/>
    <mergeCell ref="I4:P4"/>
    <mergeCell ref="Q4:Q8"/>
    <mergeCell ref="I5:I8"/>
    <mergeCell ref="H4:H8"/>
    <mergeCell ref="A25:F25"/>
    <mergeCell ref="J5:N5"/>
    <mergeCell ref="J6:J8"/>
    <mergeCell ref="K6:K8"/>
    <mergeCell ref="N6:N8"/>
    <mergeCell ref="L6:M8"/>
    <mergeCell ref="G4:G8"/>
    <mergeCell ref="E4:E8"/>
    <mergeCell ref="M1:N1"/>
    <mergeCell ref="D4:D8"/>
    <mergeCell ref="P5:P8"/>
    <mergeCell ref="O5:O8"/>
  </mergeCells>
  <printOptions horizontalCentered="1"/>
  <pageMargins left="0.4" right="0.24" top="0.53" bottom="0.5" header="0.41" footer="0.39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Komputer</cp:lastModifiedBy>
  <cp:lastPrinted>2014-03-19T12:46:00Z</cp:lastPrinted>
  <dcterms:created xsi:type="dcterms:W3CDTF">2013-04-16T18:40:50Z</dcterms:created>
  <dcterms:modified xsi:type="dcterms:W3CDTF">2014-03-31T10:13:50Z</dcterms:modified>
  <cp:category/>
  <cp:version/>
  <cp:contentType/>
  <cp:contentStatus/>
</cp:coreProperties>
</file>